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5" yWindow="65251" windowWidth="12015" windowHeight="11730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<sst xmlns="http://schemas.openxmlformats.org/spreadsheetml/2006/main" count="832" uniqueCount="68">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</sst>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E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12829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/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21288.850000000013</v>
      </c>
      <c r="AF7" s="54"/>
      <c r="AG7" s="40"/>
    </row>
    <row r="8" spans="1:55" ht="18" customHeight="1">
      <c r="A8" s="47" t="s">
        <v>30</v>
      </c>
      <c r="B8" s="33">
        <f>SUM(E8:AB8)</f>
        <v>32100.5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42"/>
      <c r="K8" s="138"/>
      <c r="L8" s="142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130090.87000000007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171879.41349</v>
      </c>
      <c r="C9" s="104">
        <f aca="true" t="shared" si="0" ref="C9:AD9">C10+C15+C24+C33+C47+C52+C54+C61+C62+C71+C72+C88+C76+C81+C83+C82+C69+C89+C90+C91+C70+C40+C92</f>
        <v>104039.9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43">
        <f t="shared" si="0"/>
        <v>0</v>
      </c>
      <c r="K9" s="68">
        <f t="shared" si="0"/>
        <v>0</v>
      </c>
      <c r="L9" s="143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20262.5</v>
      </c>
      <c r="AG9" s="69">
        <f>AG10+AG15+AG24+AG33+AG47+AG52+AG54+AG61+AG62+AG71+AG72+AG76+AG88+AG81+AG83+AG82+AG69+AG89+AG91+AG90+AG70+AG40+AG92</f>
        <v>255656.81349000003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154"/>
      <c r="K10" s="67"/>
      <c r="L10" s="144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1448.4</v>
      </c>
      <c r="AG10" s="72">
        <f>B10+C10-AF10</f>
        <v>21711.600000000002</v>
      </c>
      <c r="AH10" s="18"/>
    </row>
    <row r="11" spans="1:34" ht="15.75">
      <c r="A11" s="3" t="s">
        <v>5</v>
      </c>
      <c r="B11" s="72">
        <v>17148.9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144"/>
      <c r="K11" s="67"/>
      <c r="L11" s="144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1137.7999999999997</v>
      </c>
      <c r="AG11" s="72">
        <f>B11+C11-AF11</f>
        <v>18290.22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/>
      <c r="L12" s="144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5.5</v>
      </c>
      <c r="AG12" s="72">
        <f>B12+C12-AF12</f>
        <v>362.29999999999995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962.9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144">
        <f t="shared" si="2"/>
        <v>0</v>
      </c>
      <c r="K14" s="67">
        <f t="shared" si="2"/>
        <v>0</v>
      </c>
      <c r="L14" s="144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305.1</v>
      </c>
      <c r="AG14" s="72">
        <f>AG10-AG11-AG12-AG13</f>
        <v>3059.080000000001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144"/>
      <c r="K15" s="67"/>
      <c r="L15" s="144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3042.4</v>
      </c>
      <c r="AG15" s="72">
        <f aca="true" t="shared" si="3" ref="AG15:AG31">B15+C15-AF15</f>
        <v>67757.80000000002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/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179.9</v>
      </c>
      <c r="AG16" s="115">
        <f t="shared" si="3"/>
        <v>13281.099999999999</v>
      </c>
      <c r="AH16" s="158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/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1928.1000000000001</v>
      </c>
      <c r="AG17" s="72">
        <f t="shared" si="3"/>
        <v>44794.219999999994</v>
      </c>
      <c r="AH17" s="153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66.6</v>
      </c>
      <c r="AG19" s="72">
        <f t="shared" si="3"/>
        <v>9672.3</v>
      </c>
      <c r="AH19" s="139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144"/>
      <c r="K20" s="67"/>
      <c r="L20" s="144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86.3</v>
      </c>
      <c r="AG20" s="72">
        <f t="shared" si="3"/>
        <v>2049.1499999999996</v>
      </c>
      <c r="AH20" s="139"/>
    </row>
    <row r="21" spans="1:34" ht="15.7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131.2</v>
      </c>
      <c r="AG21" s="72">
        <f t="shared" si="3"/>
        <v>910.1089999999999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144">
        <f t="shared" si="4"/>
        <v>0</v>
      </c>
      <c r="K23" s="67">
        <f t="shared" si="4"/>
        <v>0</v>
      </c>
      <c r="L23" s="144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830.2</v>
      </c>
      <c r="AG23" s="72">
        <f>B23+C23-AF23</f>
        <v>10322.521000000012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144"/>
      <c r="K24" s="67"/>
      <c r="L24" s="144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1756</v>
      </c>
      <c r="AG24" s="72">
        <f t="shared" si="3"/>
        <v>40775.499999999985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>
        <v>759.8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759.8</v>
      </c>
      <c r="AG25" s="160">
        <f t="shared" si="3"/>
        <v>15242.8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144">
        <f t="shared" si="5"/>
        <v>0</v>
      </c>
      <c r="K32" s="67">
        <f t="shared" si="5"/>
        <v>0</v>
      </c>
      <c r="L32" s="144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1756</v>
      </c>
      <c r="AG32" s="72">
        <f>AG24</f>
        <v>40775.499999999985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/>
      <c r="K33" s="67"/>
      <c r="L33" s="144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4129.49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339.32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3130.064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0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373.32000000000016</v>
      </c>
    </row>
    <row r="40" spans="1:33" ht="15" customHeight="1">
      <c r="A40" s="4" t="s">
        <v>29</v>
      </c>
      <c r="B40" s="72">
        <v>1126.866</v>
      </c>
      <c r="C40" s="72">
        <v>119</v>
      </c>
      <c r="D40" s="67"/>
      <c r="E40" s="67"/>
      <c r="F40" s="67"/>
      <c r="G40" s="67"/>
      <c r="H40" s="67"/>
      <c r="I40" s="67">
        <v>3.8</v>
      </c>
      <c r="J40" s="144"/>
      <c r="K40" s="67"/>
      <c r="L40" s="144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3.8</v>
      </c>
      <c r="AG40" s="72">
        <f aca="true" t="shared" si="8" ref="AG40:AG45">B40+C40-AF40</f>
        <v>1242.066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1114.0859999999998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144">
        <f t="shared" si="9"/>
        <v>0</v>
      </c>
      <c r="K46" s="67">
        <f t="shared" si="9"/>
        <v>0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3.1999999999999997</v>
      </c>
      <c r="AG46" s="72">
        <f>AG40-AG41-AG42-AG43-AG44-AG45</f>
        <v>46.25000000000025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146"/>
      <c r="K47" s="79"/>
      <c r="L47" s="146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261.59999999999997</v>
      </c>
      <c r="AG47" s="72">
        <f>B47+C47-AF47</f>
        <v>1887.7942299999963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/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106.775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144"/>
      <c r="K49" s="67"/>
      <c r="L49" s="144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164</v>
      </c>
      <c r="AG49" s="72">
        <f>B49+C49-AF49</f>
        <v>1190.0720000000001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144">
        <f t="shared" si="10"/>
        <v>0</v>
      </c>
      <c r="K51" s="67">
        <f t="shared" si="10"/>
        <v>0</v>
      </c>
      <c r="L51" s="144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97.6</v>
      </c>
      <c r="AG51" s="72">
        <f>AG47-AG49-AG48</f>
        <v>590.9472299999962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144"/>
      <c r="K52" s="67"/>
      <c r="L52" s="144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1488.1999999999998</v>
      </c>
      <c r="AG52" s="72">
        <f aca="true" t="shared" si="11" ref="AG52:AG59">B52+C52-AF52</f>
        <v>7207.212259999999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/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562.6</v>
      </c>
      <c r="AG53" s="72">
        <f t="shared" si="11"/>
        <v>887.101</v>
      </c>
    </row>
    <row r="54" spans="1:34" ht="15" customHeight="1">
      <c r="A54" s="4" t="s">
        <v>9</v>
      </c>
      <c r="B54" s="111">
        <v>1729.263</v>
      </c>
      <c r="C54" s="72">
        <v>1301.6499999999999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144"/>
      <c r="K54" s="67"/>
      <c r="L54" s="144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458.79999999999995</v>
      </c>
      <c r="AG54" s="72">
        <f t="shared" si="11"/>
        <v>2572.1129999999994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/>
      <c r="L55" s="144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1449.307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7.6</v>
      </c>
      <c r="AG57" s="144">
        <f t="shared" si="11"/>
        <v>49.436000000000114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998.6499999999997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144">
        <f t="shared" si="12"/>
        <v>0</v>
      </c>
      <c r="K60" s="67">
        <f t="shared" si="12"/>
        <v>0</v>
      </c>
      <c r="L60" s="144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451.19999999999993</v>
      </c>
      <c r="AG60" s="72">
        <f>AG54-AG55-AG57-AG59-AG56-AG58</f>
        <v>1073.3699999999992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3961.939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144"/>
      <c r="K62" s="72"/>
      <c r="L62" s="14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64.4</v>
      </c>
      <c r="AG62" s="72">
        <f t="shared" si="14"/>
        <v>6090.839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2901.204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144"/>
      <c r="K65" s="67"/>
      <c r="L65" s="144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24.2</v>
      </c>
      <c r="AG65" s="72">
        <f t="shared" si="14"/>
        <v>79.4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5.8</v>
      </c>
      <c r="AG66" s="72">
        <f t="shared" si="14"/>
        <v>136.645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144">
        <f t="shared" si="15"/>
        <v>0</v>
      </c>
      <c r="K68" s="67">
        <f t="shared" si="15"/>
        <v>0</v>
      </c>
      <c r="L68" s="144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34.400000000000006</v>
      </c>
      <c r="AG68" s="72">
        <f>AG62-AG63-AG66-AG67-AG65-AG64</f>
        <v>2863.5899999999997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1565.4</v>
      </c>
      <c r="AG69" s="130">
        <f aca="true" t="shared" si="16" ref="AG69:AG92">B69+C69-AF69</f>
        <v>3082.939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1238.6999999999998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144"/>
      <c r="K72" s="67"/>
      <c r="L72" s="144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309.8</v>
      </c>
      <c r="AG72" s="130">
        <f t="shared" si="16"/>
        <v>3672.5</v>
      </c>
      <c r="AH72" s="86">
        <f>AG72+AG69+AG76</f>
        <v>7425.499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48.2</v>
      </c>
      <c r="AG74" s="130">
        <f t="shared" si="16"/>
        <v>462.3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102.80000000000001</v>
      </c>
    </row>
    <row r="76" spans="1:35" s="11" customFormat="1" ht="15.75">
      <c r="A76" s="12" t="s">
        <v>48</v>
      </c>
      <c r="B76" s="72">
        <f>268.6+170.4</f>
        <v>439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670.06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145.9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11.9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</f>
        <v>7207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144"/>
      <c r="K89" s="67"/>
      <c r="L89" s="144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2524.1000000000004</v>
      </c>
      <c r="AG89" s="72">
        <f t="shared" si="16"/>
        <v>6605.599999999997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/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</f>
        <v>46757.6</v>
      </c>
      <c r="C92" s="72">
        <v>43243.400000000016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144"/>
      <c r="K92" s="67"/>
      <c r="L92" s="144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7329.600000000001</v>
      </c>
      <c r="AG92" s="72">
        <f t="shared" si="16"/>
        <v>82671.40000000001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171879.41349</v>
      </c>
      <c r="C94" s="132">
        <f t="shared" si="17"/>
        <v>104039.9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47">
        <f t="shared" si="17"/>
        <v>0</v>
      </c>
      <c r="K94" s="83">
        <f t="shared" si="17"/>
        <v>0</v>
      </c>
      <c r="L94" s="147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20262.5</v>
      </c>
      <c r="AG94" s="84">
        <f>AG10+AG15+AG24+AG33+AG47+AG52+AG54+AG61+AG62+AG69+AG71+AG72+AG76+AG81+AG82+AG83+AG88+AG89+AG90+AG91+AG70+AG40+AG92</f>
        <v>255656.81349000003</v>
      </c>
    </row>
    <row r="95" spans="1:33" ht="15.75">
      <c r="A95" s="3" t="s">
        <v>5</v>
      </c>
      <c r="B95" s="22">
        <f>B11+B17+B26+B34+B55+B63+B73+B41+B77+B48</f>
        <v>54519.41200000001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144">
        <f t="shared" si="18"/>
        <v>0</v>
      </c>
      <c r="K95" s="67">
        <f t="shared" si="18"/>
        <v>0</v>
      </c>
      <c r="L95" s="144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3065.9</v>
      </c>
      <c r="AG95" s="71">
        <f>B95+C95-AF95</f>
        <v>69141.032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144">
        <f t="shared" si="19"/>
        <v>0</v>
      </c>
      <c r="K96" s="67">
        <f t="shared" si="19"/>
        <v>0</v>
      </c>
      <c r="L96" s="144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716.6</v>
      </c>
      <c r="AG96" s="71">
        <f>B96+C96-AF96</f>
        <v>4036.262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90.8</v>
      </c>
      <c r="AG98" s="71">
        <f>B98+C98-AF98</f>
        <v>10041.986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144">
        <f t="shared" si="22"/>
        <v>0</v>
      </c>
      <c r="K99" s="67">
        <f t="shared" si="22"/>
        <v>0</v>
      </c>
      <c r="L99" s="144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295.2</v>
      </c>
      <c r="AG99" s="71">
        <f>B99+C99-AF99</f>
        <v>5443.045000000001</v>
      </c>
    </row>
    <row r="100" spans="1:33" ht="12.75">
      <c r="A100" s="1" t="s">
        <v>35</v>
      </c>
      <c r="B100" s="2">
        <f aca="true" t="shared" si="24" ref="B100:AD100">B94-B95-B96-B97-B98-B99</f>
        <v>111200.67848999999</v>
      </c>
      <c r="C100" s="20">
        <f t="shared" si="24"/>
        <v>71877.51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48">
        <f t="shared" si="24"/>
        <v>0</v>
      </c>
      <c r="K100" s="85">
        <f t="shared" si="24"/>
        <v>0</v>
      </c>
      <c r="L100" s="148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16094</v>
      </c>
      <c r="AG100" s="85">
        <f>AG94-AG95-AG96-AG97-AG98-AG99</f>
        <v>166984.18849000003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2018-07-10T07:51:09Z</dcterms:modified>
  <cp:category/>
  <cp:version/>
  <cp:contentType/>
  <cp:contentStatus/>
</cp:coreProperties>
</file>